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BAFCFBEC-3B03-421C-A6F2-0F3894E07A2B}" xr6:coauthVersionLast="47" xr6:coauthVersionMax="47" xr10:uidLastSave="{00000000-0000-0000-0000-000000000000}"/>
  <bookViews>
    <workbookView xWindow="-120" yWindow="-120" windowWidth="29040" windowHeight="15720" xr2:uid="{E7CC9A71-ED11-4FE5-B485-F7EF42DA4106}"/>
  </bookViews>
  <sheets>
    <sheet name="JBOF" sheetId="4" r:id="rId1"/>
  </sheets>
  <definedNames>
    <definedName name="_xlnm.Print_Area" localSheetId="0">JBOF!$B$1:$I$87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2" i="4"/>
  <c r="N12" i="4"/>
  <c r="N21" i="4"/>
  <c r="F18" i="4"/>
  <c r="N18" i="4" s="1"/>
  <c r="G17" i="4"/>
  <c r="G16" i="4"/>
  <c r="N17" i="4"/>
  <c r="N16" i="4"/>
  <c r="N15" i="4"/>
  <c r="G8" i="4"/>
  <c r="G7" i="4"/>
  <c r="N8" i="4"/>
  <c r="N7" i="4"/>
  <c r="A2" i="4"/>
  <c r="G18" i="4" l="1"/>
  <c r="G9" i="4"/>
  <c r="G20" i="4" s="1"/>
  <c r="F9" i="4"/>
  <c r="F10" i="4" s="1"/>
  <c r="F20" i="4" l="1"/>
  <c r="P20" i="4" s="1"/>
  <c r="G10" i="4"/>
</calcChain>
</file>

<file path=xl/sharedStrings.xml><?xml version="1.0" encoding="utf-8"?>
<sst xmlns="http://schemas.openxmlformats.org/spreadsheetml/2006/main" count="49" uniqueCount="43">
  <si>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</si>
  <si>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</si>
  <si>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</si>
  <si>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</si>
  <si>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</si>
  <si>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</si>
  <si>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JioBlackRock Overnight Fund</t>
  </si>
  <si>
    <t>Yield to Call ^</t>
  </si>
  <si>
    <t>Money Market Instruments</t>
  </si>
  <si>
    <t>Sub Total</t>
  </si>
  <si>
    <t>Treasury Bill</t>
  </si>
  <si>
    <t>Total</t>
  </si>
  <si>
    <t>TREPS</t>
  </si>
  <si>
    <t>Grand Total</t>
  </si>
  <si>
    <t>Net Receivables / (Payables)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</si>
  <si>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</si>
  <si>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</si>
  <si>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(16-OCT-2025)</t>
  </si>
  <si>
    <t>IN002025X166</t>
  </si>
  <si>
    <t>91 DTB (23-OCT-2025)</t>
  </si>
  <si>
    <t>IN002025X174</t>
  </si>
  <si>
    <t>Reverse Repo</t>
  </si>
  <si>
    <t>Reverse Repo (01-Oct-2025)</t>
  </si>
  <si>
    <t>SOVEREIGN</t>
  </si>
  <si>
    <t>* Less Than 0.01% of Net Asset Value</t>
  </si>
  <si>
    <t>Scheme Risk-O-Meter</t>
  </si>
  <si>
    <t>Benchmark Risk-O-Meter</t>
  </si>
  <si>
    <t>Benchmark Name - NIFTY 1D Rate Index</t>
  </si>
  <si>
    <t>Half Yearly Portfolio Statement as on September 30, 2025</t>
  </si>
  <si>
    <t>Notes</t>
  </si>
  <si>
    <t>(1) There is no security which is in default beyond its maturity/ interest payment date.</t>
  </si>
  <si>
    <t>(2) Plan/ Option wise per unit net asset value are as follows:</t>
  </si>
  <si>
    <t>Plan/ Option</t>
  </si>
  <si>
    <t>Direct Growth</t>
  </si>
  <si>
    <t>As on September 30, 2025</t>
  </si>
  <si>
    <t>N.A.</t>
  </si>
  <si>
    <t>(4) Total outstanding exposure in derivative instruments as on September 30, 2025 is Rs. Nil.</t>
  </si>
  <si>
    <t>(3) There was no distribution (of income and capital) during the half year ended September 30, 2025.</t>
  </si>
  <si>
    <t>(5) Total market value of investments in foreign securities/ American Depository Receipts/ Global Depository Receipts as at September 30, 2025 is Rs. Nil.</t>
  </si>
  <si>
    <t>(7) Repo transactions in corporate debt securities as on September 30, 2025 is Rs. Nil.</t>
  </si>
  <si>
    <t>(6) The average maturity period of the portfolio is 0.004 years.</t>
  </si>
  <si>
    <t>As on March 31, 2025 *</t>
  </si>
  <si>
    <t>* Scheme launched during the half year ended September 30, 2025, hence there are no NAVs at the beginning of the half year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</si>
</sst>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00"/>
    <numFmt numFmtId="167" formatCode="0.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5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5" fillId="2" borderId="0" xfId="0" applyNumberFormat="1" applyFont="1" applyFill="1"/>
    <xf numFmtId="4" fontId="5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5" fillId="2" borderId="0" xfId="0" applyFont="1" applyFill="1" applyAlignment="1">
      <alignment wrapText="1"/>
    </xf>
    <xf numFmtId="10" fontId="6" fillId="2" borderId="0" xfId="0" applyNumberFormat="1" applyFont="1" applyFill="1"/>
    <xf numFmtId="10" fontId="5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7" fillId="2" borderId="0" xfId="0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3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4" fontId="6" fillId="2" borderId="2" xfId="0" applyNumberFormat="1" applyFont="1" applyFill="1" applyBorder="1"/>
    <xf numFmtId="0" fontId="7" fillId="2" borderId="2" xfId="0" applyNumberFormat="1" applyFont="1" applyFill="1" applyBorder="1"/>
    <xf numFmtId="39" fontId="7" fillId="2" borderId="3" xfId="0" applyNumberFormat="1" applyFont="1" applyFill="1" applyBorder="1"/>
    <xf numFmtId="39" fontId="7" fillId="3" borderId="3" xfId="0" applyNumberFormat="1" applyFont="1" applyFill="1" applyBorder="1"/>
    <xf numFmtId="10" fontId="7" fillId="2" borderId="2" xfId="0" applyNumberFormat="1" applyFont="1" applyFill="1" applyBorder="1"/>
    <xf numFmtId="39" fontId="7" fillId="2" borderId="4" xfId="0" applyNumberFormat="1" applyFont="1" applyFill="1" applyBorder="1"/>
    <xf numFmtId="39" fontId="7" fillId="3" borderId="4" xfId="0" applyNumberFormat="1" applyFont="1" applyFill="1" applyBorder="1"/>
    <xf numFmtId="0" fontId="7" fillId="2" borderId="5" xfId="0" applyFont="1" applyFill="1" applyBorder="1"/>
    <xf numFmtId="0" fontId="7" fillId="2" borderId="5" xfId="0" applyNumberFormat="1" applyFont="1" applyFill="1" applyBorder="1"/>
    <xf numFmtId="39" fontId="7" fillId="2" borderId="5" xfId="0" applyNumberFormat="1" applyFont="1" applyFill="1" applyBorder="1"/>
    <xf numFmtId="39" fontId="7" fillId="3" borderId="5" xfId="0" applyNumberFormat="1" applyFont="1" applyFill="1" applyBorder="1"/>
    <xf numFmtId="164" fontId="6" fillId="2" borderId="2" xfId="0" applyNumberFormat="1" applyFont="1" applyFill="1" applyBorder="1"/>
    <xf numFmtId="0" fontId="7" fillId="2" borderId="6" xfId="0" applyFont="1" applyFill="1" applyBorder="1"/>
    <xf numFmtId="0" fontId="7" fillId="2" borderId="6" xfId="0" applyNumberFormat="1" applyFont="1" applyFill="1" applyBorder="1"/>
    <xf numFmtId="39" fontId="7" fillId="2" borderId="6" xfId="0" applyNumberFormat="1" applyFont="1" applyFill="1" applyBorder="1"/>
    <xf numFmtId="39" fontId="7" fillId="3" borderId="6" xfId="0" applyNumberFormat="1" applyFont="1" applyFill="1" applyBorder="1"/>
    <xf numFmtId="10" fontId="7" fillId="2" borderId="7" xfId="0" applyNumberFormat="1" applyFont="1" applyFill="1" applyBorder="1"/>
    <xf numFmtId="0" fontId="7" fillId="2" borderId="3" xfId="0" applyFont="1" applyFill="1" applyBorder="1"/>
    <xf numFmtId="0" fontId="7" fillId="2" borderId="3" xfId="0" applyNumberFormat="1" applyFont="1" applyFill="1" applyBorder="1"/>
    <xf numFmtId="0" fontId="4" fillId="2" borderId="0" xfId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/>
    </xf>
    <xf numFmtId="39" fontId="6" fillId="3" borderId="0" xfId="0" applyNumberFormat="1" applyFont="1" applyFill="1"/>
    <xf numFmtId="165" fontId="6" fillId="2" borderId="0" xfId="0" applyNumberFormat="1" applyFont="1" applyFill="1"/>
    <xf numFmtId="0" fontId="7" fillId="2" borderId="0" xfId="0" applyFont="1" applyFill="1" applyAlignment="1">
      <alignment vertical="center"/>
    </xf>
    <xf numFmtId="0" fontId="7" fillId="0" borderId="0" xfId="0" applyFont="1"/>
    <xf numFmtId="0" fontId="7" fillId="2" borderId="0" xfId="0" applyFont="1" applyFill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167" fontId="6" fillId="2" borderId="0" xfId="0" applyNumberFormat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/>
    <xf numFmtId="0" fontId="7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numFmt numFmtId="168" formatCode="&quot;0.00*&quot;"/>
    </dxf>
    <dxf>
      <numFmt numFmtId="168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44</xdr:row>
      <xdr:rowOff>104775</xdr:rowOff>
    </xdr:from>
    <xdr:to>
      <xdr:col>2</xdr:col>
      <xdr:colOff>990600</xdr:colOff>
      <xdr:row>61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051EB-D2D8-42FD-8F56-B8E9FE15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43400"/>
          <a:ext cx="44291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68</xdr:row>
      <xdr:rowOff>28575</xdr:rowOff>
    </xdr:from>
    <xdr:to>
      <xdr:col>2</xdr:col>
      <xdr:colOff>1085850</xdr:colOff>
      <xdr:row>85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FBEECA-BD88-4A13-AC05-7C6C74577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696200"/>
          <a:ext cx="48482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CA2AE-085A-4EBC-BF98-9F77392CC430}">
  <dimension ref="A1:P269"/>
  <sheetViews>
    <sheetView tabSelected="1" view="pageBreakPreview" zoomScaleNormal="100" zoomScaleSheetLayoutView="100" workbookViewId="0">
      <selection activeCell="B1" sqref="B1:C1"/>
    </sheetView>
  </sheetViews>
  <sheetFormatPr defaultRowHeight="11.25" x14ac:dyDescent="0.2"/>
  <cols>
    <col min="1" max="1" width="7.28515625" style="8" customWidth="1"/>
    <col min="2" max="2" width="60" style="8" bestFit="1" customWidth="1"/>
    <col min="3" max="3" width="18.5703125" style="8" bestFit="1" customWidth="1"/>
    <col min="4" max="4" width="21.7109375" style="8" bestFit="1" customWidth="1"/>
    <col min="5" max="5" width="15.42578125" style="9" bestFit="1" customWidth="1"/>
    <col min="6" max="6" width="14.85546875" style="11" bestFit="1" customWidth="1"/>
    <col min="7" max="7" width="7.28515625" style="16" bestFit="1" customWidth="1"/>
    <col min="8" max="8" width="7.42578125" style="13" bestFit="1" customWidth="1"/>
    <col min="9" max="9" width="11.42578125" style="13" bestFit="1" customWidth="1"/>
    <col min="10" max="10" width="25.7109375" style="8" customWidth="1"/>
    <col min="11" max="11" width="14.85546875" style="8" hidden="1" customWidth="1"/>
    <col min="12" max="12" width="7.28515625" style="8" hidden="1" customWidth="1"/>
    <col min="13" max="16" width="0" style="8" hidden="1" customWidth="1"/>
    <col min="17" max="16384" width="9.140625" style="8"/>
  </cols>
  <sheetData>
    <row r="1" spans="1:14" s="1" customFormat="1" ht="16.899999999999999" customHeight="1" x14ac:dyDescent="0.2">
      <c r="B1" s="66" t="s">
        <v>6</v>
      </c>
      <c r="C1" s="67"/>
      <c r="D1" s="12"/>
      <c r="E1" s="6"/>
      <c r="F1" s="7"/>
      <c r="G1" s="16"/>
      <c r="H1" s="13"/>
      <c r="I1" s="14"/>
    </row>
    <row r="2" spans="1:14" s="1" customFormat="1" ht="15" x14ac:dyDescent="0.25">
      <c r="A2" s="50" t="str">
        <f>HYPERLINK("[Monthly-Portfolio-ISIN-30-Sep-2025.xls]index!A1","")</f>
        <v/>
      </c>
      <c r="E2" s="6"/>
      <c r="F2" s="7"/>
      <c r="G2" s="16"/>
      <c r="H2" s="13"/>
      <c r="I2" s="14"/>
    </row>
    <row r="3" spans="1:14" s="1" customFormat="1" ht="12" x14ac:dyDescent="0.2">
      <c r="B3" s="10" t="s">
        <v>28</v>
      </c>
      <c r="C3" s="2"/>
      <c r="D3" s="3"/>
      <c r="E3" s="4"/>
      <c r="F3" s="5"/>
      <c r="G3" s="16"/>
      <c r="H3" s="13"/>
      <c r="I3" s="14"/>
    </row>
    <row r="4" spans="1:14" s="1" customFormat="1" ht="25.5" customHeight="1" x14ac:dyDescent="0.2">
      <c r="B4" s="18" t="s">
        <v>4</v>
      </c>
      <c r="C4" s="18" t="s">
        <v>5</v>
      </c>
      <c r="D4" s="19" t="s">
        <v>15</v>
      </c>
      <c r="E4" s="20" t="s">
        <v>0</v>
      </c>
      <c r="F4" s="21" t="s">
        <v>1</v>
      </c>
      <c r="G4" s="22" t="s">
        <v>2</v>
      </c>
      <c r="H4" s="23" t="s">
        <v>3</v>
      </c>
      <c r="I4" s="23" t="s">
        <v>7</v>
      </c>
      <c r="J4" s="15"/>
      <c r="K4" s="21" t="s">
        <v>1</v>
      </c>
      <c r="L4" s="22" t="s">
        <v>2</v>
      </c>
    </row>
    <row r="5" spans="1:14" x14ac:dyDescent="0.2">
      <c r="B5" s="24" t="s">
        <v>8</v>
      </c>
      <c r="C5" s="25"/>
      <c r="D5" s="25"/>
      <c r="E5" s="26"/>
      <c r="F5" s="27"/>
      <c r="G5" s="28"/>
      <c r="H5" s="29"/>
      <c r="I5" s="29"/>
      <c r="K5" s="27"/>
      <c r="L5" s="28"/>
    </row>
    <row r="6" spans="1:14" x14ac:dyDescent="0.2">
      <c r="B6" s="24" t="s">
        <v>10</v>
      </c>
      <c r="C6" s="25"/>
      <c r="D6" s="25"/>
      <c r="E6" s="26"/>
      <c r="F6" s="27"/>
      <c r="G6" s="28"/>
      <c r="H6" s="29"/>
      <c r="I6" s="29"/>
      <c r="K6" s="27"/>
      <c r="L6" s="28"/>
    </row>
    <row r="7" spans="1:14" x14ac:dyDescent="0.2">
      <c r="B7" s="25" t="s">
        <v>17</v>
      </c>
      <c r="C7" s="25" t="s">
        <v>18</v>
      </c>
      <c r="D7" s="25" t="s">
        <v>23</v>
      </c>
      <c r="E7" s="30">
        <v>5000000</v>
      </c>
      <c r="F7" s="27">
        <v>4988.93</v>
      </c>
      <c r="G7" s="28">
        <f>ROUND(F7/$F$21*100,2)</f>
        <v>1.65</v>
      </c>
      <c r="H7" s="29">
        <v>5.3994E-2</v>
      </c>
      <c r="I7" s="31"/>
      <c r="K7" s="27">
        <v>4988.93</v>
      </c>
      <c r="L7" s="28">
        <v>1.65196665378102</v>
      </c>
      <c r="N7" s="11">
        <f>ROUND(F7,2)</f>
        <v>4988.93</v>
      </c>
    </row>
    <row r="8" spans="1:14" x14ac:dyDescent="0.2">
      <c r="B8" s="25" t="s">
        <v>19</v>
      </c>
      <c r="C8" s="25" t="s">
        <v>20</v>
      </c>
      <c r="D8" s="25" t="s">
        <v>23</v>
      </c>
      <c r="E8" s="30">
        <v>3500000</v>
      </c>
      <c r="F8" s="27">
        <v>3488.7</v>
      </c>
      <c r="G8" s="28">
        <f>ROUND(F8/$F$21*100,2)</f>
        <v>1.1599999999999999</v>
      </c>
      <c r="H8" s="29">
        <v>5.3746000000000002E-2</v>
      </c>
      <c r="I8" s="31"/>
      <c r="K8" s="27">
        <v>3488.6985</v>
      </c>
      <c r="L8" s="28">
        <v>1.1552003309518999</v>
      </c>
      <c r="N8" s="11">
        <f>ROUND(F8,2)</f>
        <v>3488.7</v>
      </c>
    </row>
    <row r="9" spans="1:14" x14ac:dyDescent="0.2">
      <c r="B9" s="24" t="s">
        <v>9</v>
      </c>
      <c r="C9" s="24"/>
      <c r="D9" s="24"/>
      <c r="E9" s="32"/>
      <c r="F9" s="36">
        <f>SUM(F6:F8)</f>
        <v>8477.630000000001</v>
      </c>
      <c r="G9" s="37">
        <f>SUM(G6:G8)</f>
        <v>2.8099999999999996</v>
      </c>
      <c r="H9" s="35"/>
      <c r="I9" s="35"/>
      <c r="K9" s="36">
        <v>8477.6285000000007</v>
      </c>
      <c r="L9" s="37">
        <v>2.8071669847329197</v>
      </c>
      <c r="N9" s="11"/>
    </row>
    <row r="10" spans="1:14" x14ac:dyDescent="0.2">
      <c r="B10" s="38" t="s">
        <v>11</v>
      </c>
      <c r="C10" s="38"/>
      <c r="D10" s="38"/>
      <c r="E10" s="39"/>
      <c r="F10" s="40">
        <f>+F9</f>
        <v>8477.630000000001</v>
      </c>
      <c r="G10" s="41">
        <f>+G9</f>
        <v>2.8099999999999996</v>
      </c>
      <c r="H10" s="35"/>
      <c r="I10" s="35"/>
      <c r="K10" s="40">
        <v>8477.6285000000007</v>
      </c>
      <c r="L10" s="41">
        <v>2.8071669847329197</v>
      </c>
    </row>
    <row r="11" spans="1:14" x14ac:dyDescent="0.2">
      <c r="B11" s="24"/>
      <c r="C11" s="25"/>
      <c r="D11" s="25"/>
      <c r="E11" s="26"/>
      <c r="F11" s="27"/>
      <c r="G11" s="28"/>
      <c r="H11" s="29"/>
      <c r="I11" s="29"/>
      <c r="K11" s="27"/>
      <c r="L11" s="28"/>
    </row>
    <row r="12" spans="1:14" x14ac:dyDescent="0.2">
      <c r="B12" s="24" t="s">
        <v>12</v>
      </c>
      <c r="C12" s="24"/>
      <c r="D12" s="24"/>
      <c r="E12" s="32"/>
      <c r="F12" s="33">
        <v>44321.38</v>
      </c>
      <c r="G12" s="34">
        <f>ROUND(F12/$F$21*100,2)</f>
        <v>14.68</v>
      </c>
      <c r="H12" s="42">
        <v>5.4942360000000003E-2</v>
      </c>
      <c r="I12" s="42"/>
      <c r="K12" s="33">
        <v>44321.379950000002</v>
      </c>
      <c r="L12" s="34">
        <v>14.675980967253199</v>
      </c>
      <c r="N12" s="11">
        <f>ROUND(F12,2)</f>
        <v>44321.38</v>
      </c>
    </row>
    <row r="13" spans="1:14" x14ac:dyDescent="0.2">
      <c r="B13" s="25"/>
      <c r="C13" s="25"/>
      <c r="D13" s="25"/>
      <c r="E13" s="26"/>
      <c r="F13" s="27"/>
      <c r="G13" s="28"/>
      <c r="H13" s="29"/>
      <c r="I13" s="29"/>
      <c r="K13" s="27"/>
      <c r="L13" s="28"/>
    </row>
    <row r="14" spans="1:14" x14ac:dyDescent="0.2">
      <c r="B14" s="24" t="s">
        <v>21</v>
      </c>
      <c r="C14" s="25"/>
      <c r="D14" s="25"/>
      <c r="E14" s="26"/>
      <c r="F14" s="27"/>
      <c r="G14" s="28"/>
      <c r="H14" s="29"/>
      <c r="I14" s="29"/>
      <c r="K14" s="27"/>
      <c r="L14" s="28"/>
    </row>
    <row r="15" spans="1:14" x14ac:dyDescent="0.2">
      <c r="B15" s="25" t="s">
        <v>22</v>
      </c>
      <c r="C15" s="25"/>
      <c r="D15" s="25"/>
      <c r="E15" s="26"/>
      <c r="F15" s="27">
        <v>99999.49</v>
      </c>
      <c r="G15" s="28">
        <f>ROUND(F15/$F$21*100,2)-0.01</f>
        <v>33.1</v>
      </c>
      <c r="H15" s="29">
        <v>5.5500000000000001E-2</v>
      </c>
      <c r="I15" s="29"/>
      <c r="K15" s="27">
        <v>99999.490470000004</v>
      </c>
      <c r="L15" s="28">
        <v>33.1124757516207</v>
      </c>
      <c r="N15" s="11">
        <f t="shared" ref="N15:N18" si="0">ROUND(F15,2)</f>
        <v>99999.49</v>
      </c>
    </row>
    <row r="16" spans="1:14" x14ac:dyDescent="0.2">
      <c r="B16" s="25" t="s">
        <v>22</v>
      </c>
      <c r="C16" s="25"/>
      <c r="D16" s="25"/>
      <c r="E16" s="26"/>
      <c r="F16" s="27">
        <v>98499.78</v>
      </c>
      <c r="G16" s="28">
        <f t="shared" ref="G16:G17" si="1">ROUND(F16/$F$21*100,2)</f>
        <v>32.619999999999997</v>
      </c>
      <c r="H16" s="29">
        <v>5.5500000000000001E-2</v>
      </c>
      <c r="I16" s="29"/>
      <c r="K16" s="27">
        <v>98499.781600000002</v>
      </c>
      <c r="L16" s="28">
        <v>32.6158824854054</v>
      </c>
      <c r="N16" s="11">
        <f t="shared" si="0"/>
        <v>98499.78</v>
      </c>
    </row>
    <row r="17" spans="2:16" x14ac:dyDescent="0.2">
      <c r="B17" s="25" t="s">
        <v>22</v>
      </c>
      <c r="C17" s="25"/>
      <c r="D17" s="25"/>
      <c r="E17" s="26"/>
      <c r="F17" s="27">
        <v>50691.67</v>
      </c>
      <c r="G17" s="28">
        <f t="shared" si="1"/>
        <v>16.79</v>
      </c>
      <c r="H17" s="29">
        <v>5.57E-2</v>
      </c>
      <c r="I17" s="29"/>
      <c r="K17" s="27">
        <v>50691.666666700003</v>
      </c>
      <c r="L17" s="28">
        <v>16.785351359504201</v>
      </c>
      <c r="N17" s="11">
        <f t="shared" si="0"/>
        <v>50691.67</v>
      </c>
    </row>
    <row r="18" spans="2:16" x14ac:dyDescent="0.2">
      <c r="B18" s="24" t="s">
        <v>11</v>
      </c>
      <c r="C18" s="24"/>
      <c r="D18" s="24"/>
      <c r="E18" s="32"/>
      <c r="F18" s="33">
        <f>SUM(F15:F17)</f>
        <v>249190.94</v>
      </c>
      <c r="G18" s="34">
        <f>SUM(G15:G17)</f>
        <v>82.509999999999991</v>
      </c>
      <c r="H18" s="29"/>
      <c r="I18" s="29"/>
      <c r="K18" s="33">
        <v>249190.93873670002</v>
      </c>
      <c r="L18" s="34">
        <v>82.513709596530305</v>
      </c>
      <c r="N18" s="11">
        <f t="shared" si="0"/>
        <v>249190.94</v>
      </c>
    </row>
    <row r="19" spans="2:16" x14ac:dyDescent="0.2">
      <c r="B19" s="25"/>
      <c r="C19" s="25"/>
      <c r="D19" s="25"/>
      <c r="E19" s="26"/>
      <c r="F19" s="27"/>
      <c r="G19" s="28"/>
      <c r="H19" s="29"/>
      <c r="I19" s="29"/>
      <c r="K19" s="27"/>
      <c r="L19" s="28"/>
    </row>
    <row r="20" spans="2:16" x14ac:dyDescent="0.2">
      <c r="B20" s="48" t="s">
        <v>14</v>
      </c>
      <c r="C20" s="48"/>
      <c r="D20" s="48"/>
      <c r="E20" s="49"/>
      <c r="F20" s="33">
        <f>F21-(F9+F12+F18)</f>
        <v>9.4899999999906868</v>
      </c>
      <c r="G20" s="34">
        <f>G21-(G9+G12+G18)</f>
        <v>0</v>
      </c>
      <c r="H20" s="35"/>
      <c r="I20" s="35"/>
      <c r="K20" s="33">
        <v>9.4901858000084758</v>
      </c>
      <c r="L20" s="34">
        <v>3.1424514835691753E-3</v>
      </c>
      <c r="P20" s="65">
        <f>F20/F21*100</f>
        <v>3.1423899329054011E-3</v>
      </c>
    </row>
    <row r="21" spans="2:16" x14ac:dyDescent="0.2">
      <c r="B21" s="43" t="s">
        <v>13</v>
      </c>
      <c r="C21" s="43"/>
      <c r="D21" s="43"/>
      <c r="E21" s="44"/>
      <c r="F21" s="45">
        <v>301999.44</v>
      </c>
      <c r="G21" s="46">
        <v>100</v>
      </c>
      <c r="H21" s="47"/>
      <c r="I21" s="47"/>
      <c r="K21" s="45">
        <v>301999.43737250002</v>
      </c>
      <c r="L21" s="46">
        <v>100</v>
      </c>
      <c r="N21" s="11">
        <f t="shared" ref="N21" si="2">ROUND(F21,2)</f>
        <v>301999.44</v>
      </c>
    </row>
    <row r="23" spans="2:16" x14ac:dyDescent="0.2">
      <c r="B23" s="51" t="s">
        <v>24</v>
      </c>
    </row>
    <row r="24" spans="2:16" x14ac:dyDescent="0.2">
      <c r="B24" s="51"/>
    </row>
    <row r="25" spans="2:16" ht="39.950000000000003" customHeight="1" x14ac:dyDescent="0.2">
      <c r="B25" s="68" t="s">
        <v>16</v>
      </c>
      <c r="C25" s="68"/>
      <c r="D25" s="68"/>
      <c r="E25" s="68"/>
      <c r="F25" s="68"/>
      <c r="G25" s="68"/>
      <c r="H25" s="68"/>
      <c r="I25" s="68"/>
    </row>
    <row r="26" spans="2:16" x14ac:dyDescent="0.2">
      <c r="B26" s="51"/>
      <c r="C26" s="51"/>
      <c r="D26" s="51"/>
      <c r="E26" s="51"/>
      <c r="F26" s="51"/>
      <c r="G26" s="51"/>
      <c r="H26" s="51"/>
      <c r="I26" s="51"/>
    </row>
    <row r="27" spans="2:16" x14ac:dyDescent="0.2">
      <c r="B27" s="55" t="s">
        <v>29</v>
      </c>
      <c r="C27" s="57"/>
      <c r="D27" s="57"/>
      <c r="E27" s="57"/>
      <c r="F27" s="57"/>
      <c r="G27" s="57"/>
      <c r="H27" s="57"/>
      <c r="I27" s="57"/>
    </row>
    <row r="28" spans="2:16" x14ac:dyDescent="0.2">
      <c r="B28" s="55"/>
      <c r="C28" s="57"/>
      <c r="D28" s="57"/>
      <c r="E28" s="57"/>
      <c r="F28" s="57"/>
      <c r="G28" s="57"/>
      <c r="H28" s="57"/>
      <c r="I28" s="57"/>
    </row>
    <row r="29" spans="2:16" x14ac:dyDescent="0.2">
      <c r="B29" s="60" t="s">
        <v>30</v>
      </c>
      <c r="C29" s="57"/>
      <c r="D29" s="57"/>
      <c r="E29" s="57"/>
      <c r="F29" s="57"/>
      <c r="G29" s="57"/>
      <c r="H29" s="57"/>
      <c r="I29" s="57"/>
    </row>
    <row r="30" spans="2:16" x14ac:dyDescent="0.2">
      <c r="B30" s="60" t="s">
        <v>31</v>
      </c>
      <c r="C30" s="57"/>
      <c r="D30" s="57"/>
      <c r="E30" s="57"/>
      <c r="F30" s="57"/>
      <c r="G30" s="57"/>
      <c r="H30" s="57"/>
      <c r="I30" s="57"/>
    </row>
    <row r="31" spans="2:16" x14ac:dyDescent="0.2">
      <c r="B31" s="55"/>
      <c r="C31" s="57"/>
      <c r="D31" s="57"/>
      <c r="E31" s="57"/>
      <c r="F31" s="57"/>
      <c r="G31" s="57"/>
      <c r="H31" s="57"/>
      <c r="I31" s="57"/>
    </row>
    <row r="32" spans="2:16" x14ac:dyDescent="0.2">
      <c r="B32" s="58" t="s">
        <v>32</v>
      </c>
      <c r="C32" s="62" t="s">
        <v>41</v>
      </c>
      <c r="D32" s="62" t="s">
        <v>34</v>
      </c>
      <c r="E32" s="57"/>
      <c r="F32" s="57"/>
      <c r="G32" s="57"/>
      <c r="H32" s="57"/>
      <c r="I32" s="57"/>
    </row>
    <row r="33" spans="2:9" x14ac:dyDescent="0.2">
      <c r="B33" s="59" t="s">
        <v>33</v>
      </c>
      <c r="C33" s="61" t="s">
        <v>35</v>
      </c>
      <c r="D33" s="59">
        <v>1013.3912</v>
      </c>
      <c r="E33" s="57"/>
      <c r="F33" s="57"/>
      <c r="G33" s="57"/>
      <c r="H33" s="57"/>
      <c r="I33" s="57"/>
    </row>
    <row r="34" spans="2:9" x14ac:dyDescent="0.2">
      <c r="B34" s="55"/>
      <c r="C34" s="57"/>
      <c r="D34" s="57"/>
      <c r="E34" s="57"/>
      <c r="F34" s="57"/>
      <c r="G34" s="57"/>
      <c r="H34" s="57"/>
      <c r="I34" s="57"/>
    </row>
    <row r="35" spans="2:9" x14ac:dyDescent="0.2">
      <c r="B35" s="60" t="s">
        <v>42</v>
      </c>
      <c r="C35" s="64"/>
      <c r="D35" s="64"/>
      <c r="E35" s="64"/>
      <c r="F35" s="64"/>
      <c r="G35" s="64"/>
      <c r="H35" s="64"/>
      <c r="I35" s="64"/>
    </row>
    <row r="36" spans="2:9" x14ac:dyDescent="0.2">
      <c r="B36" s="55"/>
      <c r="C36" s="64"/>
      <c r="D36" s="64"/>
      <c r="E36" s="64"/>
      <c r="F36" s="64"/>
      <c r="G36" s="64"/>
      <c r="H36" s="64"/>
      <c r="I36" s="64"/>
    </row>
    <row r="37" spans="2:9" x14ac:dyDescent="0.2">
      <c r="B37" s="60" t="s">
        <v>37</v>
      </c>
      <c r="C37" s="57"/>
      <c r="D37" s="57"/>
      <c r="E37" s="57"/>
      <c r="F37" s="57"/>
      <c r="G37" s="57"/>
      <c r="H37" s="57"/>
      <c r="I37" s="57"/>
    </row>
    <row r="38" spans="2:9" x14ac:dyDescent="0.2">
      <c r="B38" s="60" t="s">
        <v>36</v>
      </c>
      <c r="C38" s="57"/>
      <c r="D38" s="57"/>
      <c r="E38" s="57"/>
      <c r="F38" s="57"/>
      <c r="G38" s="57"/>
      <c r="H38" s="57"/>
      <c r="I38" s="57"/>
    </row>
    <row r="39" spans="2:9" x14ac:dyDescent="0.2">
      <c r="B39" s="60" t="s">
        <v>38</v>
      </c>
      <c r="C39" s="57"/>
      <c r="D39" s="57"/>
      <c r="E39" s="57"/>
      <c r="F39" s="57"/>
      <c r="G39" s="57"/>
      <c r="H39" s="57"/>
      <c r="I39" s="57"/>
    </row>
    <row r="40" spans="2:9" x14ac:dyDescent="0.2">
      <c r="B40" s="63" t="s">
        <v>40</v>
      </c>
      <c r="C40" s="57"/>
      <c r="D40" s="57"/>
      <c r="E40" s="57"/>
      <c r="F40" s="57"/>
      <c r="G40" s="57"/>
      <c r="H40" s="57"/>
      <c r="I40" s="57"/>
    </row>
    <row r="41" spans="2:9" x14ac:dyDescent="0.2">
      <c r="B41" s="60" t="s">
        <v>39</v>
      </c>
      <c r="C41" s="57"/>
      <c r="D41" s="57"/>
      <c r="E41" s="57"/>
      <c r="F41" s="57"/>
      <c r="G41" s="57"/>
      <c r="H41" s="57"/>
      <c r="I41" s="57"/>
    </row>
    <row r="42" spans="2:9" x14ac:dyDescent="0.2">
      <c r="B42" s="57"/>
      <c r="C42" s="57"/>
      <c r="D42" s="57"/>
      <c r="E42" s="57"/>
      <c r="F42" s="57"/>
      <c r="G42" s="57"/>
      <c r="H42" s="57"/>
      <c r="I42" s="57"/>
    </row>
    <row r="43" spans="2:9" x14ac:dyDescent="0.2">
      <c r="B43" s="17" t="s">
        <v>25</v>
      </c>
      <c r="E43" s="8"/>
      <c r="G43" s="53"/>
    </row>
    <row r="44" spans="2:9" x14ac:dyDescent="0.2">
      <c r="B44" s="17"/>
      <c r="C44" s="17"/>
      <c r="D44" s="52"/>
      <c r="E44" s="17"/>
      <c r="G44" s="53"/>
    </row>
    <row r="45" spans="2:9" x14ac:dyDescent="0.2">
      <c r="D45" s="54"/>
      <c r="E45" s="54"/>
      <c r="G45" s="53"/>
    </row>
    <row r="46" spans="2:9" x14ac:dyDescent="0.2">
      <c r="E46" s="8"/>
      <c r="G46" s="53"/>
    </row>
    <row r="47" spans="2:9" x14ac:dyDescent="0.2">
      <c r="E47" s="8"/>
      <c r="G47" s="53"/>
    </row>
    <row r="48" spans="2:9" x14ac:dyDescent="0.2">
      <c r="E48" s="8"/>
      <c r="G48" s="53"/>
    </row>
    <row r="49" spans="2:7" x14ac:dyDescent="0.2">
      <c r="B49" s="17"/>
      <c r="E49" s="8"/>
      <c r="G49" s="53"/>
    </row>
    <row r="50" spans="2:7" x14ac:dyDescent="0.2">
      <c r="E50" s="8"/>
      <c r="G50" s="53"/>
    </row>
    <row r="51" spans="2:7" x14ac:dyDescent="0.2">
      <c r="E51" s="8"/>
      <c r="G51" s="53"/>
    </row>
    <row r="52" spans="2:7" x14ac:dyDescent="0.2">
      <c r="E52" s="8"/>
      <c r="G52" s="53"/>
    </row>
    <row r="53" spans="2:7" x14ac:dyDescent="0.2">
      <c r="E53" s="8"/>
      <c r="G53" s="53"/>
    </row>
    <row r="54" spans="2:7" x14ac:dyDescent="0.2">
      <c r="E54" s="8"/>
      <c r="G54" s="53"/>
    </row>
    <row r="55" spans="2:7" x14ac:dyDescent="0.2">
      <c r="E55" s="8"/>
      <c r="G55" s="53"/>
    </row>
    <row r="56" spans="2:7" x14ac:dyDescent="0.2">
      <c r="E56" s="8"/>
      <c r="G56" s="53"/>
    </row>
    <row r="57" spans="2:7" x14ac:dyDescent="0.2">
      <c r="E57" s="8"/>
      <c r="G57" s="53"/>
    </row>
    <row r="58" spans="2:7" x14ac:dyDescent="0.2">
      <c r="E58" s="8"/>
      <c r="G58" s="53"/>
    </row>
    <row r="59" spans="2:7" x14ac:dyDescent="0.2">
      <c r="E59" s="8"/>
      <c r="G59" s="53"/>
    </row>
    <row r="60" spans="2:7" x14ac:dyDescent="0.2">
      <c r="E60" s="8"/>
      <c r="G60" s="53"/>
    </row>
    <row r="61" spans="2:7" x14ac:dyDescent="0.2">
      <c r="E61" s="8"/>
      <c r="G61" s="53"/>
    </row>
    <row r="62" spans="2:7" x14ac:dyDescent="0.2">
      <c r="E62" s="8"/>
      <c r="G62" s="53"/>
    </row>
    <row r="63" spans="2:7" x14ac:dyDescent="0.2">
      <c r="E63" s="8"/>
      <c r="G63" s="53"/>
    </row>
    <row r="64" spans="2:7" x14ac:dyDescent="0.2">
      <c r="B64" s="17" t="s">
        <v>26</v>
      </c>
      <c r="E64" s="8"/>
      <c r="G64" s="53"/>
    </row>
    <row r="65" spans="2:7" x14ac:dyDescent="0.2">
      <c r="B65" s="56" t="s">
        <v>27</v>
      </c>
      <c r="E65" s="8"/>
      <c r="G65" s="53"/>
    </row>
    <row r="66" spans="2:7" x14ac:dyDescent="0.2">
      <c r="E66" s="8"/>
      <c r="G66" s="53"/>
    </row>
    <row r="67" spans="2:7" x14ac:dyDescent="0.2">
      <c r="E67" s="8"/>
      <c r="G67" s="53"/>
    </row>
    <row r="68" spans="2:7" x14ac:dyDescent="0.2">
      <c r="E68" s="8"/>
      <c r="G68" s="53"/>
    </row>
    <row r="69" spans="2:7" x14ac:dyDescent="0.2">
      <c r="E69" s="8"/>
      <c r="G69" s="53"/>
    </row>
    <row r="70" spans="2:7" x14ac:dyDescent="0.2">
      <c r="E70" s="8"/>
      <c r="G70" s="53"/>
    </row>
    <row r="71" spans="2:7" x14ac:dyDescent="0.2">
      <c r="E71" s="8"/>
      <c r="G71" s="53"/>
    </row>
    <row r="72" spans="2:7" x14ac:dyDescent="0.2">
      <c r="E72" s="8"/>
      <c r="G72" s="53"/>
    </row>
    <row r="73" spans="2:7" x14ac:dyDescent="0.2">
      <c r="E73" s="8"/>
      <c r="G73" s="53"/>
    </row>
    <row r="74" spans="2:7" x14ac:dyDescent="0.2">
      <c r="E74" s="8"/>
      <c r="G74" s="53"/>
    </row>
    <row r="75" spans="2:7" x14ac:dyDescent="0.2">
      <c r="E75" s="8"/>
      <c r="G75" s="53"/>
    </row>
    <row r="76" spans="2:7" x14ac:dyDescent="0.2">
      <c r="E76" s="8"/>
      <c r="G76" s="53"/>
    </row>
    <row r="77" spans="2:7" x14ac:dyDescent="0.2">
      <c r="E77" s="8"/>
      <c r="G77" s="53"/>
    </row>
    <row r="78" spans="2:7" x14ac:dyDescent="0.2">
      <c r="E78" s="8"/>
      <c r="G78" s="53"/>
    </row>
    <row r="79" spans="2:7" x14ac:dyDescent="0.2">
      <c r="E79" s="8"/>
      <c r="G79" s="53"/>
    </row>
    <row r="80" spans="2:7" x14ac:dyDescent="0.2">
      <c r="E80" s="8"/>
      <c r="G80" s="53"/>
    </row>
    <row r="81" spans="5:7" x14ac:dyDescent="0.2">
      <c r="E81" s="8"/>
      <c r="G81" s="53"/>
    </row>
    <row r="82" spans="5:7" x14ac:dyDescent="0.2">
      <c r="E82" s="8"/>
      <c r="G82" s="53"/>
    </row>
    <row r="83" spans="5:7" x14ac:dyDescent="0.2">
      <c r="E83" s="8"/>
      <c r="G83" s="53"/>
    </row>
    <row r="84" spans="5:7" x14ac:dyDescent="0.2">
      <c r="E84" s="8"/>
      <c r="G84" s="53"/>
    </row>
    <row r="85" spans="5:7" x14ac:dyDescent="0.2">
      <c r="E85" s="8"/>
      <c r="G85" s="53"/>
    </row>
    <row r="86" spans="5:7" x14ac:dyDescent="0.2">
      <c r="E86" s="8"/>
      <c r="G86" s="53"/>
    </row>
    <row r="87" spans="5:7" x14ac:dyDescent="0.2">
      <c r="E87" s="8"/>
      <c r="G87" s="53"/>
    </row>
    <row r="88" spans="5:7" x14ac:dyDescent="0.2">
      <c r="E88" s="8"/>
      <c r="G88" s="53"/>
    </row>
    <row r="89" spans="5:7" x14ac:dyDescent="0.2">
      <c r="E89" s="8"/>
      <c r="G89" s="53"/>
    </row>
    <row r="90" spans="5:7" x14ac:dyDescent="0.2">
      <c r="E90" s="8"/>
      <c r="G90" s="53"/>
    </row>
    <row r="91" spans="5:7" x14ac:dyDescent="0.2">
      <c r="E91" s="8"/>
      <c r="G91" s="53"/>
    </row>
    <row r="92" spans="5:7" x14ac:dyDescent="0.2">
      <c r="E92" s="8"/>
      <c r="G92" s="53"/>
    </row>
    <row r="93" spans="5:7" x14ac:dyDescent="0.2">
      <c r="E93" s="8"/>
      <c r="G93" s="53"/>
    </row>
    <row r="94" spans="5:7" x14ac:dyDescent="0.2">
      <c r="E94" s="8"/>
      <c r="G94" s="53"/>
    </row>
    <row r="95" spans="5:7" x14ac:dyDescent="0.2">
      <c r="E95" s="8"/>
      <c r="G95" s="53"/>
    </row>
    <row r="96" spans="5:7" x14ac:dyDescent="0.2">
      <c r="E96" s="8"/>
      <c r="G96" s="53"/>
    </row>
    <row r="97" spans="5:7" x14ac:dyDescent="0.2">
      <c r="E97" s="8"/>
      <c r="G97" s="53"/>
    </row>
    <row r="98" spans="5:7" x14ac:dyDescent="0.2">
      <c r="E98" s="8"/>
      <c r="G98" s="53"/>
    </row>
    <row r="99" spans="5:7" x14ac:dyDescent="0.2">
      <c r="E99" s="8"/>
      <c r="G99" s="53"/>
    </row>
    <row r="100" spans="5:7" x14ac:dyDescent="0.2">
      <c r="E100" s="8"/>
      <c r="G100" s="53"/>
    </row>
    <row r="101" spans="5:7" x14ac:dyDescent="0.2">
      <c r="E101" s="8"/>
      <c r="G101" s="53"/>
    </row>
    <row r="102" spans="5:7" x14ac:dyDescent="0.2">
      <c r="E102" s="8"/>
      <c r="G102" s="53"/>
    </row>
    <row r="103" spans="5:7" x14ac:dyDescent="0.2">
      <c r="E103" s="8"/>
      <c r="G103" s="53"/>
    </row>
    <row r="104" spans="5:7" x14ac:dyDescent="0.2">
      <c r="E104" s="8"/>
      <c r="G104" s="53"/>
    </row>
    <row r="105" spans="5:7" x14ac:dyDescent="0.2">
      <c r="E105" s="8"/>
      <c r="G105" s="53"/>
    </row>
    <row r="106" spans="5:7" x14ac:dyDescent="0.2">
      <c r="E106" s="8"/>
      <c r="G106" s="53"/>
    </row>
    <row r="107" spans="5:7" x14ac:dyDescent="0.2">
      <c r="E107" s="8"/>
      <c r="G107" s="53"/>
    </row>
    <row r="108" spans="5:7" x14ac:dyDescent="0.2">
      <c r="E108" s="8"/>
      <c r="G108" s="53"/>
    </row>
    <row r="109" spans="5:7" x14ac:dyDescent="0.2">
      <c r="E109" s="8"/>
      <c r="G109" s="53"/>
    </row>
    <row r="110" spans="5:7" x14ac:dyDescent="0.2">
      <c r="E110" s="8"/>
      <c r="G110" s="53"/>
    </row>
    <row r="111" spans="5:7" x14ac:dyDescent="0.2">
      <c r="E111" s="8"/>
      <c r="G111" s="53"/>
    </row>
    <row r="112" spans="5:7" x14ac:dyDescent="0.2">
      <c r="E112" s="8"/>
      <c r="G112" s="53"/>
    </row>
    <row r="113" spans="5:7" x14ac:dyDescent="0.2">
      <c r="E113" s="8"/>
      <c r="G113" s="53"/>
    </row>
    <row r="114" spans="5:7" x14ac:dyDescent="0.2">
      <c r="E114" s="8"/>
      <c r="G114" s="53"/>
    </row>
    <row r="115" spans="5:7" x14ac:dyDescent="0.2">
      <c r="E115" s="8"/>
      <c r="G115" s="53"/>
    </row>
    <row r="116" spans="5:7" x14ac:dyDescent="0.2">
      <c r="E116" s="8"/>
      <c r="G116" s="53"/>
    </row>
    <row r="117" spans="5:7" x14ac:dyDescent="0.2">
      <c r="E117" s="8"/>
      <c r="G117" s="53"/>
    </row>
    <row r="118" spans="5:7" x14ac:dyDescent="0.2">
      <c r="E118" s="8"/>
      <c r="G118" s="53"/>
    </row>
    <row r="119" spans="5:7" x14ac:dyDescent="0.2">
      <c r="E119" s="8"/>
      <c r="G119" s="53"/>
    </row>
    <row r="120" spans="5:7" x14ac:dyDescent="0.2">
      <c r="E120" s="8"/>
      <c r="G120" s="53"/>
    </row>
    <row r="121" spans="5:7" x14ac:dyDescent="0.2">
      <c r="E121" s="8"/>
      <c r="G121" s="53"/>
    </row>
    <row r="122" spans="5:7" x14ac:dyDescent="0.2">
      <c r="E122" s="8"/>
      <c r="G122" s="53"/>
    </row>
    <row r="123" spans="5:7" x14ac:dyDescent="0.2">
      <c r="E123" s="8"/>
      <c r="G123" s="53"/>
    </row>
    <row r="124" spans="5:7" x14ac:dyDescent="0.2">
      <c r="E124" s="8"/>
      <c r="G124" s="53"/>
    </row>
    <row r="125" spans="5:7" x14ac:dyDescent="0.2">
      <c r="E125" s="8"/>
      <c r="G125" s="53"/>
    </row>
    <row r="126" spans="5:7" x14ac:dyDescent="0.2">
      <c r="E126" s="8"/>
      <c r="G126" s="53"/>
    </row>
    <row r="127" spans="5:7" x14ac:dyDescent="0.2">
      <c r="E127" s="8"/>
      <c r="G127" s="53"/>
    </row>
    <row r="128" spans="5:7" x14ac:dyDescent="0.2">
      <c r="E128" s="8"/>
      <c r="G128" s="53"/>
    </row>
    <row r="129" spans="5:7" x14ac:dyDescent="0.2">
      <c r="E129" s="8"/>
      <c r="G129" s="53"/>
    </row>
    <row r="130" spans="5:7" x14ac:dyDescent="0.2">
      <c r="E130" s="8"/>
      <c r="G130" s="53"/>
    </row>
    <row r="131" spans="5:7" x14ac:dyDescent="0.2">
      <c r="E131" s="8"/>
      <c r="G131" s="53"/>
    </row>
    <row r="132" spans="5:7" x14ac:dyDescent="0.2">
      <c r="E132" s="8"/>
      <c r="G132" s="53"/>
    </row>
    <row r="133" spans="5:7" x14ac:dyDescent="0.2">
      <c r="E133" s="8"/>
      <c r="G133" s="53"/>
    </row>
    <row r="134" spans="5:7" x14ac:dyDescent="0.2">
      <c r="E134" s="8"/>
      <c r="G134" s="53"/>
    </row>
    <row r="135" spans="5:7" x14ac:dyDescent="0.2">
      <c r="E135" s="8"/>
      <c r="G135" s="53"/>
    </row>
    <row r="136" spans="5:7" x14ac:dyDescent="0.2">
      <c r="E136" s="8"/>
      <c r="G136" s="53"/>
    </row>
    <row r="137" spans="5:7" x14ac:dyDescent="0.2">
      <c r="E137" s="8"/>
      <c r="G137" s="53"/>
    </row>
    <row r="138" spans="5:7" x14ac:dyDescent="0.2">
      <c r="E138" s="8"/>
      <c r="G138" s="53"/>
    </row>
    <row r="139" spans="5:7" x14ac:dyDescent="0.2">
      <c r="E139" s="8"/>
      <c r="G139" s="53"/>
    </row>
    <row r="140" spans="5:7" x14ac:dyDescent="0.2">
      <c r="E140" s="8"/>
      <c r="G140" s="53"/>
    </row>
    <row r="141" spans="5:7" x14ac:dyDescent="0.2">
      <c r="E141" s="8"/>
      <c r="G141" s="53"/>
    </row>
    <row r="142" spans="5:7" x14ac:dyDescent="0.2">
      <c r="E142" s="8"/>
      <c r="G142" s="53"/>
    </row>
    <row r="143" spans="5:7" x14ac:dyDescent="0.2">
      <c r="E143" s="8"/>
      <c r="G143" s="53"/>
    </row>
    <row r="144" spans="5:7" x14ac:dyDescent="0.2">
      <c r="E144" s="8"/>
      <c r="G144" s="53"/>
    </row>
    <row r="145" spans="5:7" x14ac:dyDescent="0.2">
      <c r="E145" s="8"/>
      <c r="G145" s="53"/>
    </row>
    <row r="146" spans="5:7" x14ac:dyDescent="0.2">
      <c r="E146" s="8"/>
      <c r="G146" s="53"/>
    </row>
    <row r="147" spans="5:7" x14ac:dyDescent="0.2">
      <c r="E147" s="8"/>
      <c r="G147" s="53"/>
    </row>
    <row r="148" spans="5:7" x14ac:dyDescent="0.2">
      <c r="E148" s="8"/>
      <c r="G148" s="53"/>
    </row>
    <row r="149" spans="5:7" x14ac:dyDescent="0.2">
      <c r="E149" s="8"/>
      <c r="G149" s="53"/>
    </row>
    <row r="150" spans="5:7" x14ac:dyDescent="0.2">
      <c r="E150" s="8"/>
      <c r="G150" s="53"/>
    </row>
    <row r="151" spans="5:7" x14ac:dyDescent="0.2">
      <c r="E151" s="8"/>
      <c r="G151" s="53"/>
    </row>
    <row r="152" spans="5:7" x14ac:dyDescent="0.2">
      <c r="E152" s="8"/>
      <c r="G152" s="53"/>
    </row>
    <row r="153" spans="5:7" x14ac:dyDescent="0.2">
      <c r="E153" s="8"/>
      <c r="G153" s="53"/>
    </row>
    <row r="154" spans="5:7" x14ac:dyDescent="0.2">
      <c r="E154" s="8"/>
      <c r="G154" s="53"/>
    </row>
    <row r="155" spans="5:7" x14ac:dyDescent="0.2">
      <c r="E155" s="8"/>
      <c r="G155" s="53"/>
    </row>
    <row r="156" spans="5:7" x14ac:dyDescent="0.2">
      <c r="E156" s="8"/>
      <c r="G156" s="53"/>
    </row>
    <row r="157" spans="5:7" x14ac:dyDescent="0.2">
      <c r="E157" s="8"/>
      <c r="G157" s="53"/>
    </row>
    <row r="158" spans="5:7" x14ac:dyDescent="0.2">
      <c r="E158" s="8"/>
      <c r="G158" s="53"/>
    </row>
    <row r="159" spans="5:7" x14ac:dyDescent="0.2">
      <c r="E159" s="8"/>
      <c r="G159" s="53"/>
    </row>
    <row r="160" spans="5:7" x14ac:dyDescent="0.2">
      <c r="E160" s="8"/>
      <c r="G160" s="53"/>
    </row>
    <row r="161" spans="5:7" x14ac:dyDescent="0.2">
      <c r="E161" s="8"/>
      <c r="G161" s="53"/>
    </row>
    <row r="162" spans="5:7" x14ac:dyDescent="0.2">
      <c r="E162" s="8"/>
      <c r="G162" s="53"/>
    </row>
    <row r="163" spans="5:7" x14ac:dyDescent="0.2">
      <c r="E163" s="8"/>
      <c r="G163" s="53"/>
    </row>
    <row r="164" spans="5:7" x14ac:dyDescent="0.2">
      <c r="E164" s="8"/>
      <c r="G164" s="53"/>
    </row>
    <row r="165" spans="5:7" x14ac:dyDescent="0.2">
      <c r="E165" s="8"/>
      <c r="G165" s="53"/>
    </row>
    <row r="166" spans="5:7" x14ac:dyDescent="0.2">
      <c r="E166" s="8"/>
      <c r="G166" s="53"/>
    </row>
    <row r="167" spans="5:7" x14ac:dyDescent="0.2">
      <c r="E167" s="8"/>
      <c r="G167" s="53"/>
    </row>
    <row r="168" spans="5:7" x14ac:dyDescent="0.2">
      <c r="E168" s="8"/>
      <c r="G168" s="53"/>
    </row>
    <row r="169" spans="5:7" x14ac:dyDescent="0.2">
      <c r="E169" s="8"/>
      <c r="G169" s="53"/>
    </row>
    <row r="170" spans="5:7" x14ac:dyDescent="0.2">
      <c r="E170" s="8"/>
      <c r="G170" s="53"/>
    </row>
    <row r="171" spans="5:7" x14ac:dyDescent="0.2">
      <c r="E171" s="8"/>
      <c r="G171" s="53"/>
    </row>
    <row r="172" spans="5:7" x14ac:dyDescent="0.2">
      <c r="E172" s="8"/>
      <c r="G172" s="53"/>
    </row>
    <row r="173" spans="5:7" x14ac:dyDescent="0.2">
      <c r="E173" s="8"/>
      <c r="G173" s="53"/>
    </row>
    <row r="174" spans="5:7" x14ac:dyDescent="0.2">
      <c r="E174" s="8"/>
      <c r="G174" s="53"/>
    </row>
    <row r="175" spans="5:7" x14ac:dyDescent="0.2">
      <c r="E175" s="8"/>
      <c r="G175" s="53"/>
    </row>
    <row r="176" spans="5:7" x14ac:dyDescent="0.2">
      <c r="E176" s="8"/>
      <c r="G176" s="53"/>
    </row>
    <row r="177" spans="5:7" x14ac:dyDescent="0.2">
      <c r="E177" s="8"/>
      <c r="G177" s="53"/>
    </row>
    <row r="178" spans="5:7" x14ac:dyDescent="0.2">
      <c r="E178" s="8"/>
      <c r="G178" s="53"/>
    </row>
    <row r="179" spans="5:7" x14ac:dyDescent="0.2">
      <c r="E179" s="8"/>
      <c r="G179" s="53"/>
    </row>
    <row r="180" spans="5:7" x14ac:dyDescent="0.2">
      <c r="E180" s="8"/>
      <c r="G180" s="53"/>
    </row>
    <row r="181" spans="5:7" x14ac:dyDescent="0.2">
      <c r="E181" s="8"/>
      <c r="G181" s="53"/>
    </row>
    <row r="182" spans="5:7" x14ac:dyDescent="0.2">
      <c r="E182" s="8"/>
      <c r="G182" s="53"/>
    </row>
    <row r="183" spans="5:7" x14ac:dyDescent="0.2">
      <c r="E183" s="8"/>
      <c r="G183" s="53"/>
    </row>
    <row r="184" spans="5:7" x14ac:dyDescent="0.2">
      <c r="E184" s="8"/>
      <c r="G184" s="53"/>
    </row>
    <row r="185" spans="5:7" x14ac:dyDescent="0.2">
      <c r="E185" s="8"/>
      <c r="G185" s="53"/>
    </row>
    <row r="186" spans="5:7" x14ac:dyDescent="0.2">
      <c r="E186" s="8"/>
      <c r="G186" s="53"/>
    </row>
    <row r="187" spans="5:7" x14ac:dyDescent="0.2">
      <c r="E187" s="8"/>
      <c r="G187" s="53"/>
    </row>
    <row r="188" spans="5:7" x14ac:dyDescent="0.2">
      <c r="E188" s="8"/>
      <c r="G188" s="53"/>
    </row>
    <row r="189" spans="5:7" x14ac:dyDescent="0.2">
      <c r="E189" s="8"/>
      <c r="G189" s="53"/>
    </row>
    <row r="190" spans="5:7" x14ac:dyDescent="0.2">
      <c r="E190" s="8"/>
      <c r="G190" s="53"/>
    </row>
    <row r="191" spans="5:7" x14ac:dyDescent="0.2">
      <c r="E191" s="8"/>
      <c r="G191" s="53"/>
    </row>
    <row r="192" spans="5:7" x14ac:dyDescent="0.2">
      <c r="E192" s="8"/>
      <c r="G192" s="53"/>
    </row>
    <row r="193" spans="5:7" x14ac:dyDescent="0.2">
      <c r="E193" s="8"/>
      <c r="G193" s="53"/>
    </row>
    <row r="194" spans="5:7" x14ac:dyDescent="0.2">
      <c r="E194" s="8"/>
      <c r="G194" s="53"/>
    </row>
    <row r="195" spans="5:7" x14ac:dyDescent="0.2">
      <c r="E195" s="8"/>
      <c r="G195" s="53"/>
    </row>
    <row r="196" spans="5:7" x14ac:dyDescent="0.2">
      <c r="E196" s="8"/>
      <c r="G196" s="53"/>
    </row>
    <row r="197" spans="5:7" x14ac:dyDescent="0.2">
      <c r="E197" s="8"/>
      <c r="G197" s="53"/>
    </row>
    <row r="198" spans="5:7" x14ac:dyDescent="0.2">
      <c r="E198" s="8"/>
      <c r="G198" s="53"/>
    </row>
    <row r="199" spans="5:7" x14ac:dyDescent="0.2">
      <c r="E199" s="8"/>
      <c r="G199" s="53"/>
    </row>
    <row r="200" spans="5:7" x14ac:dyDescent="0.2">
      <c r="E200" s="8"/>
      <c r="G200" s="53"/>
    </row>
    <row r="201" spans="5:7" x14ac:dyDescent="0.2">
      <c r="E201" s="8"/>
      <c r="G201" s="53"/>
    </row>
    <row r="202" spans="5:7" x14ac:dyDescent="0.2">
      <c r="E202" s="8"/>
      <c r="G202" s="53"/>
    </row>
    <row r="203" spans="5:7" x14ac:dyDescent="0.2">
      <c r="E203" s="8"/>
      <c r="G203" s="53"/>
    </row>
    <row r="204" spans="5:7" x14ac:dyDescent="0.2">
      <c r="E204" s="8"/>
      <c r="G204" s="53"/>
    </row>
    <row r="205" spans="5:7" x14ac:dyDescent="0.2">
      <c r="E205" s="8"/>
      <c r="G205" s="53"/>
    </row>
    <row r="206" spans="5:7" x14ac:dyDescent="0.2">
      <c r="E206" s="8"/>
      <c r="G206" s="53"/>
    </row>
    <row r="207" spans="5:7" x14ac:dyDescent="0.2">
      <c r="E207" s="8"/>
      <c r="G207" s="53"/>
    </row>
    <row r="208" spans="5:7" x14ac:dyDescent="0.2">
      <c r="E208" s="8"/>
      <c r="G208" s="53"/>
    </row>
    <row r="209" spans="5:7" x14ac:dyDescent="0.2">
      <c r="E209" s="8"/>
      <c r="G209" s="53"/>
    </row>
    <row r="210" spans="5:7" x14ac:dyDescent="0.2">
      <c r="E210" s="8"/>
      <c r="G210" s="53"/>
    </row>
    <row r="211" spans="5:7" x14ac:dyDescent="0.2">
      <c r="E211" s="8"/>
      <c r="G211" s="53"/>
    </row>
    <row r="212" spans="5:7" x14ac:dyDescent="0.2">
      <c r="E212" s="8"/>
      <c r="G212" s="53"/>
    </row>
    <row r="213" spans="5:7" x14ac:dyDescent="0.2">
      <c r="E213" s="8"/>
      <c r="G213" s="53"/>
    </row>
    <row r="214" spans="5:7" x14ac:dyDescent="0.2">
      <c r="E214" s="8"/>
      <c r="G214" s="53"/>
    </row>
    <row r="215" spans="5:7" x14ac:dyDescent="0.2">
      <c r="E215" s="8"/>
      <c r="G215" s="53"/>
    </row>
    <row r="216" spans="5:7" x14ac:dyDescent="0.2">
      <c r="E216" s="8"/>
      <c r="G216" s="53"/>
    </row>
    <row r="217" spans="5:7" x14ac:dyDescent="0.2">
      <c r="E217" s="8"/>
      <c r="G217" s="53"/>
    </row>
    <row r="218" spans="5:7" x14ac:dyDescent="0.2">
      <c r="E218" s="8"/>
      <c r="G218" s="53"/>
    </row>
    <row r="219" spans="5:7" x14ac:dyDescent="0.2">
      <c r="E219" s="8"/>
      <c r="G219" s="53"/>
    </row>
    <row r="220" spans="5:7" x14ac:dyDescent="0.2">
      <c r="E220" s="8"/>
      <c r="G220" s="53"/>
    </row>
    <row r="221" spans="5:7" x14ac:dyDescent="0.2">
      <c r="E221" s="8"/>
      <c r="G221" s="53"/>
    </row>
    <row r="222" spans="5:7" x14ac:dyDescent="0.2">
      <c r="E222" s="8"/>
      <c r="G222" s="53"/>
    </row>
    <row r="223" spans="5:7" x14ac:dyDescent="0.2">
      <c r="E223" s="8"/>
      <c r="G223" s="53"/>
    </row>
    <row r="224" spans="5:7" x14ac:dyDescent="0.2">
      <c r="E224" s="8"/>
      <c r="G224" s="53"/>
    </row>
    <row r="225" spans="5:7" x14ac:dyDescent="0.2">
      <c r="E225" s="8"/>
      <c r="G225" s="53"/>
    </row>
    <row r="226" spans="5:7" x14ac:dyDescent="0.2">
      <c r="E226" s="8"/>
      <c r="G226" s="53"/>
    </row>
    <row r="227" spans="5:7" x14ac:dyDescent="0.2">
      <c r="E227" s="8"/>
      <c r="G227" s="53"/>
    </row>
    <row r="228" spans="5:7" x14ac:dyDescent="0.2">
      <c r="E228" s="8"/>
      <c r="G228" s="53"/>
    </row>
    <row r="229" spans="5:7" x14ac:dyDescent="0.2">
      <c r="E229" s="8"/>
      <c r="G229" s="53"/>
    </row>
    <row r="230" spans="5:7" x14ac:dyDescent="0.2">
      <c r="E230" s="8"/>
      <c r="G230" s="53"/>
    </row>
    <row r="231" spans="5:7" x14ac:dyDescent="0.2">
      <c r="E231" s="8"/>
      <c r="G231" s="53"/>
    </row>
    <row r="232" spans="5:7" x14ac:dyDescent="0.2">
      <c r="E232" s="8"/>
      <c r="G232" s="53"/>
    </row>
    <row r="233" spans="5:7" x14ac:dyDescent="0.2">
      <c r="E233" s="8"/>
      <c r="G233" s="53"/>
    </row>
    <row r="234" spans="5:7" x14ac:dyDescent="0.2">
      <c r="E234" s="8"/>
      <c r="G234" s="53"/>
    </row>
    <row r="235" spans="5:7" x14ac:dyDescent="0.2">
      <c r="E235" s="8"/>
      <c r="G235" s="53"/>
    </row>
    <row r="236" spans="5:7" x14ac:dyDescent="0.2">
      <c r="E236" s="8"/>
      <c r="G236" s="53"/>
    </row>
    <row r="237" spans="5:7" x14ac:dyDescent="0.2">
      <c r="E237" s="8"/>
      <c r="G237" s="53"/>
    </row>
    <row r="238" spans="5:7" x14ac:dyDescent="0.2">
      <c r="E238" s="8"/>
      <c r="G238" s="53"/>
    </row>
    <row r="239" spans="5:7" x14ac:dyDescent="0.2">
      <c r="E239" s="8"/>
      <c r="G239" s="53"/>
    </row>
    <row r="240" spans="5:7" x14ac:dyDescent="0.2">
      <c r="E240" s="8"/>
      <c r="G240" s="53"/>
    </row>
    <row r="241" spans="5:7" x14ac:dyDescent="0.2">
      <c r="E241" s="8"/>
      <c r="G241" s="53"/>
    </row>
    <row r="242" spans="5:7" x14ac:dyDescent="0.2">
      <c r="E242" s="8"/>
      <c r="G242" s="53"/>
    </row>
    <row r="243" spans="5:7" x14ac:dyDescent="0.2">
      <c r="E243" s="8"/>
      <c r="G243" s="53"/>
    </row>
    <row r="244" spans="5:7" x14ac:dyDescent="0.2">
      <c r="E244" s="8"/>
      <c r="G244" s="53"/>
    </row>
    <row r="245" spans="5:7" x14ac:dyDescent="0.2">
      <c r="E245" s="8"/>
      <c r="G245" s="53"/>
    </row>
    <row r="246" spans="5:7" x14ac:dyDescent="0.2">
      <c r="E246" s="8"/>
      <c r="G246" s="53"/>
    </row>
    <row r="247" spans="5:7" x14ac:dyDescent="0.2">
      <c r="E247" s="8"/>
      <c r="G247" s="53"/>
    </row>
    <row r="248" spans="5:7" x14ac:dyDescent="0.2">
      <c r="E248" s="8"/>
      <c r="G248" s="53"/>
    </row>
    <row r="249" spans="5:7" x14ac:dyDescent="0.2">
      <c r="E249" s="8"/>
      <c r="G249" s="53"/>
    </row>
    <row r="250" spans="5:7" x14ac:dyDescent="0.2">
      <c r="E250" s="8"/>
      <c r="G250" s="53"/>
    </row>
    <row r="251" spans="5:7" x14ac:dyDescent="0.2">
      <c r="E251" s="8"/>
      <c r="G251" s="53"/>
    </row>
    <row r="252" spans="5:7" x14ac:dyDescent="0.2">
      <c r="E252" s="8"/>
      <c r="G252" s="53"/>
    </row>
    <row r="253" spans="5:7" x14ac:dyDescent="0.2">
      <c r="E253" s="8"/>
      <c r="G253" s="53"/>
    </row>
    <row r="254" spans="5:7" x14ac:dyDescent="0.2">
      <c r="E254" s="8"/>
      <c r="G254" s="53"/>
    </row>
    <row r="255" spans="5:7" x14ac:dyDescent="0.2">
      <c r="E255" s="8"/>
      <c r="G255" s="53"/>
    </row>
    <row r="256" spans="5:7" x14ac:dyDescent="0.2">
      <c r="E256" s="8"/>
      <c r="G256" s="53"/>
    </row>
    <row r="257" spans="5:7" x14ac:dyDescent="0.2">
      <c r="E257" s="8"/>
      <c r="G257" s="53"/>
    </row>
    <row r="258" spans="5:7" x14ac:dyDescent="0.2">
      <c r="E258" s="8"/>
      <c r="G258" s="53"/>
    </row>
    <row r="259" spans="5:7" x14ac:dyDescent="0.2">
      <c r="E259" s="8"/>
      <c r="G259" s="53"/>
    </row>
    <row r="260" spans="5:7" x14ac:dyDescent="0.2">
      <c r="E260" s="8"/>
      <c r="G260" s="53"/>
    </row>
    <row r="261" spans="5:7" x14ac:dyDescent="0.2">
      <c r="E261" s="8"/>
      <c r="G261" s="53"/>
    </row>
    <row r="262" spans="5:7" x14ac:dyDescent="0.2">
      <c r="E262" s="8"/>
      <c r="G262" s="53"/>
    </row>
    <row r="263" spans="5:7" x14ac:dyDescent="0.2">
      <c r="E263" s="8"/>
      <c r="G263" s="53"/>
    </row>
    <row r="264" spans="5:7" x14ac:dyDescent="0.2">
      <c r="E264" s="8"/>
      <c r="G264" s="53"/>
    </row>
    <row r="265" spans="5:7" x14ac:dyDescent="0.2">
      <c r="E265" s="8"/>
      <c r="G265" s="53"/>
    </row>
    <row r="266" spans="5:7" x14ac:dyDescent="0.2">
      <c r="E266" s="8"/>
      <c r="G266" s="53"/>
    </row>
    <row r="267" spans="5:7" x14ac:dyDescent="0.2">
      <c r="E267" s="8"/>
      <c r="G267" s="53"/>
    </row>
    <row r="268" spans="5:7" x14ac:dyDescent="0.2">
      <c r="E268" s="8"/>
      <c r="G268" s="53"/>
    </row>
    <row r="269" spans="5:7" x14ac:dyDescent="0.2">
      <c r="E269" s="8"/>
      <c r="G269" s="53"/>
    </row>
  </sheetData>
  <mergeCells count="2">
    <mergeCell ref="B1:C1"/>
    <mergeCell ref="B25:I25"/>
  </mergeCells>
  <conditionalFormatting sqref="G1:G3 G5:G24 G43:G65553">
    <cfRule type="cellIs" dxfId="1" priority="3" stopIfTrue="1" operator="between">
      <formula>0.009</formula>
      <formula>-0.009</formula>
    </cfRule>
  </conditionalFormatting>
  <conditionalFormatting sqref="L5:L21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scale="57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JBOF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2025-10-07T11:57:47Z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2025-10-07T11:56:43Z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b238fd82-4b36-46fd-9a92-4ef90bbe5034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